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iquidación Prestaciones" sheetId="1" state="visible" r:id="rId1"/>
  </sheets>
  <definedNames/>
  <calcPr calcId="124519" fullCalcOnLoad="1"/>
</workbook>
</file>

<file path=xl/styles.xml><?xml version="1.0" encoding="utf-8"?>
<styleSheet xmlns="http://schemas.openxmlformats.org/spreadsheetml/2006/main">
  <numFmts count="2">
    <numFmt numFmtId="164" formatCode="&quot;$&quot;#,##0;-&quot;$&quot;#,##0"/>
    <numFmt numFmtId="165" formatCode="yyyy-mm-dd"/>
  </numFmts>
  <fonts count="9">
    <font>
      <name val="Calibri"/>
      <family val="2"/>
      <color theme="1"/>
      <sz val="11"/>
      <scheme val="minor"/>
    </font>
    <font>
      <name val="Calibri"/>
      <b val="1"/>
      <color rgb="00FFFFFF"/>
      <sz val="14"/>
    </font>
    <font>
      <name val="Calibri"/>
      <i val="1"/>
      <color rgb="00666666"/>
      <sz val="10"/>
    </font>
    <font>
      <name val="Calibri"/>
      <b val="1"/>
      <color rgb="002C3E50"/>
      <sz val="12"/>
    </font>
    <font>
      <name val="Calibri"/>
      <b val="1"/>
      <sz val="11"/>
    </font>
    <font>
      <name val="Calibri"/>
      <i val="1"/>
      <color rgb="00999999"/>
      <sz val="9"/>
    </font>
    <font>
      <name val="Calibri"/>
      <b val="1"/>
      <sz val="12"/>
    </font>
    <font>
      <name val="Calibri"/>
      <b val="1"/>
      <color rgb="00C0392B"/>
      <sz val="10"/>
    </font>
    <font>
      <name val="Calibri"/>
      <color rgb="00666666"/>
      <sz val="9"/>
    </font>
  </fonts>
  <fills count="7">
    <fill>
      <patternFill/>
    </fill>
    <fill>
      <patternFill patternType="gray125"/>
    </fill>
    <fill>
      <patternFill patternType="solid">
        <fgColor rgb="002C3E50"/>
      </patternFill>
    </fill>
    <fill>
      <patternFill patternType="solid">
        <fgColor rgb="00FFF9C4"/>
      </patternFill>
    </fill>
    <fill>
      <patternFill patternType="solid">
        <fgColor rgb="00E8F5E9"/>
      </patternFill>
    </fill>
    <fill>
      <patternFill patternType="solid">
        <fgColor rgb="00C8E6C9"/>
      </patternFill>
    </fill>
    <fill>
      <patternFill patternType="solid">
        <fgColor rgb="0027AE60"/>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0">
    <xf numFmtId="0" fontId="0" fillId="0" borderId="0" pivotButton="0" quotePrefix="0" xfId="0"/>
    <xf numFmtId="0" fontId="1" fillId="2" borderId="0" applyAlignment="1" pivotButton="0" quotePrefix="0" xfId="0">
      <alignment horizontal="center" vertical="center"/>
    </xf>
    <xf numFmtId="0" fontId="2" fillId="0" borderId="0" applyAlignment="1" pivotButton="0" quotePrefix="0" xfId="0">
      <alignment horizontal="center" vertical="center"/>
    </xf>
    <xf numFmtId="0" fontId="3" fillId="0" borderId="0" pivotButton="0" quotePrefix="0" xfId="0"/>
    <xf numFmtId="0" fontId="0" fillId="0" borderId="1" pivotButton="0" quotePrefix="0" xfId="0"/>
    <xf numFmtId="164" fontId="4" fillId="3" borderId="1" pivotButton="0" quotePrefix="0" xfId="0"/>
    <xf numFmtId="0" fontId="5" fillId="0" borderId="1" pivotButton="0" quotePrefix="0" xfId="0"/>
    <xf numFmtId="0" fontId="3" fillId="0" borderId="1" pivotButton="0" quotePrefix="0" xfId="0"/>
    <xf numFmtId="165" fontId="4" fillId="3" borderId="1" pivotButton="0" quotePrefix="0" xfId="0"/>
    <xf numFmtId="0" fontId="4" fillId="4" borderId="1" pivotButton="0" quotePrefix="0" xfId="0"/>
    <xf numFmtId="0" fontId="4" fillId="4" borderId="1" applyAlignment="1" pivotButton="0" quotePrefix="0" xfId="0">
      <alignment horizontal="center" vertical="center"/>
    </xf>
    <xf numFmtId="164" fontId="4" fillId="4" borderId="1" pivotButton="0" quotePrefix="0" xfId="0"/>
    <xf numFmtId="164" fontId="0" fillId="4" borderId="1" pivotButton="0" quotePrefix="0" xfId="0"/>
    <xf numFmtId="0" fontId="6" fillId="5" borderId="1" pivotButton="0" quotePrefix="0" xfId="0"/>
    <xf numFmtId="164" fontId="6" fillId="5" borderId="1" pivotButton="0" quotePrefix="0" xfId="0"/>
    <xf numFmtId="0" fontId="4" fillId="3" borderId="1" applyAlignment="1" pivotButton="0" quotePrefix="0" xfId="0">
      <alignment horizontal="center" vertical="center"/>
    </xf>
    <xf numFmtId="0" fontId="1" fillId="6" borderId="0" pivotButton="0" quotePrefix="0" xfId="0"/>
    <xf numFmtId="164" fontId="1" fillId="6" borderId="0" pivotButton="0" quotePrefix="0" xfId="0"/>
    <xf numFmtId="0" fontId="7" fillId="0" borderId="0" pivotButton="0" quotePrefix="0" xfId="0"/>
    <xf numFmtId="0" fontId="8"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39"/>
  <sheetViews>
    <sheetView workbookViewId="0">
      <selection activeCell="A1" sqref="A1"/>
    </sheetView>
  </sheetViews>
  <sheetFormatPr baseColWidth="8" defaultRowHeight="15"/>
  <cols>
    <col width="45" customWidth="1" min="1" max="1"/>
    <col width="22" customWidth="1" min="2" max="2"/>
    <col width="35" customWidth="1" min="3" max="3"/>
  </cols>
  <sheetData>
    <row r="1" ht="30" customHeight="1">
      <c r="A1" s="1" t="inlineStr">
        <is>
          <t>CALCULADORA DE LIQUIDACIÓN DE PRESTACIONES SOCIALES - COLOMBIA 2026</t>
        </is>
      </c>
    </row>
    <row r="2">
      <c r="A2" s="2" t="inlineStr">
        <is>
          <t>Plantilla gratuita - Tulex (tulex.ai)</t>
        </is>
      </c>
    </row>
    <row r="4">
      <c r="A4" s="3" t="inlineStr">
        <is>
          <t>VALORES DE REFERENCIA 2026</t>
        </is>
      </c>
    </row>
    <row r="5">
      <c r="A5" s="4" t="inlineStr">
        <is>
          <t>SMMLV (Salario Mínimo)</t>
        </is>
      </c>
      <c r="B5" s="5" t="n">
        <v>1750905</v>
      </c>
      <c r="C5" s="6" t="inlineStr">
        <is>
          <t>← Actualizar en enero de cada año</t>
        </is>
      </c>
    </row>
    <row r="6">
      <c r="A6" s="4" t="inlineStr">
        <is>
          <t>Auxilio de Transporte</t>
        </is>
      </c>
      <c r="B6" s="5" t="n">
        <v>249095</v>
      </c>
      <c r="C6" s="6" t="inlineStr">
        <is>
          <t>← Aplica si salario ≤ 2 SMMLV</t>
        </is>
      </c>
    </row>
    <row r="7">
      <c r="A7" s="4" t="n"/>
      <c r="B7" s="4" t="n"/>
      <c r="C7" s="4" t="n"/>
    </row>
    <row r="8">
      <c r="A8" s="7" t="inlineStr">
        <is>
          <t>DATOS DEL EMPLEADO</t>
        </is>
      </c>
      <c r="B8" s="4" t="n"/>
      <c r="C8" s="4" t="n"/>
    </row>
    <row r="9">
      <c r="A9" s="4" t="inlineStr">
        <is>
          <t>Salario mensual</t>
        </is>
      </c>
      <c r="B9" s="5" t="n">
        <v>1750905</v>
      </c>
      <c r="C9" s="6" t="inlineStr">
        <is>
          <t>← Ingresa el salario base</t>
        </is>
      </c>
    </row>
    <row r="10">
      <c r="A10" s="4" t="inlineStr">
        <is>
          <t>Fecha de inicio</t>
        </is>
      </c>
      <c r="B10" s="8" t="inlineStr">
        <is>
          <t>2025-01-01</t>
        </is>
      </c>
      <c r="C10" s="6" t="inlineStr">
        <is>
          <t>← Formato: AAAA-MM-DD</t>
        </is>
      </c>
    </row>
    <row r="11">
      <c r="A11" s="4" t="inlineStr">
        <is>
          <t>Fecha de liquidación</t>
        </is>
      </c>
      <c r="B11" s="8" t="inlineStr">
        <is>
          <t>2026-01-01</t>
        </is>
      </c>
      <c r="C11" s="6" t="inlineStr">
        <is>
          <t>← Formato: AAAA-MM-DD</t>
        </is>
      </c>
    </row>
    <row r="12">
      <c r="A12" s="4" t="n"/>
      <c r="B12" s="4" t="n"/>
      <c r="C12" s="4" t="n"/>
    </row>
    <row r="13">
      <c r="A13" s="7" t="inlineStr">
        <is>
          <t>CÁLCULOS AUTOMÁTICOS</t>
        </is>
      </c>
      <c r="B13" s="4" t="n"/>
      <c r="C13" s="4" t="n"/>
    </row>
    <row r="14">
      <c r="A14" s="4" t="inlineStr">
        <is>
          <t>Días trabajados</t>
        </is>
      </c>
      <c r="B14" s="9">
        <f>DAYS360(B10,B11)</f>
        <v/>
      </c>
      <c r="C14" s="6" t="inlineStr">
        <is>
          <t>← Método 360 días (estándar laboral)</t>
        </is>
      </c>
    </row>
    <row r="15">
      <c r="A15" s="4" t="inlineStr">
        <is>
          <t>¿Aplica auxilio de transporte?</t>
        </is>
      </c>
      <c r="B15" s="10">
        <f>IF(B9&lt;=2*B5,"Sí","No")</f>
        <v/>
      </c>
      <c r="C15" s="4" t="n"/>
    </row>
    <row r="16">
      <c r="A16" s="4" t="inlineStr">
        <is>
          <t>Base de liquidación (salario + auxilio si aplica)</t>
        </is>
      </c>
      <c r="B16" s="11">
        <f>IF(B9&lt;=2*B5,B9+B6,B9)</f>
        <v/>
      </c>
      <c r="C16" s="4" t="n"/>
    </row>
    <row r="17">
      <c r="A17" s="4" t="n"/>
      <c r="B17" s="4" t="n"/>
      <c r="C17" s="4" t="n"/>
    </row>
    <row r="18">
      <c r="A18" s="7" t="inlineStr">
        <is>
          <t>DESGLOSE DE PRESTACIONES</t>
        </is>
      </c>
      <c r="B18" s="4" t="n"/>
      <c r="C18" s="4" t="n"/>
    </row>
    <row r="19">
      <c r="A19" s="4" t="inlineStr">
        <is>
          <t>Cesantías</t>
        </is>
      </c>
      <c r="B19" s="12">
        <f>(B16*B14)/360</f>
        <v/>
      </c>
      <c r="C19" s="6">
        <f> (Base × Días) / 360</f>
        <v/>
      </c>
    </row>
    <row r="20">
      <c r="A20" s="4" t="inlineStr">
        <is>
          <t>Intereses sobre cesantías (12%)</t>
        </is>
      </c>
      <c r="B20" s="12">
        <f>(B19*B14*0.12)/360</f>
        <v/>
      </c>
      <c r="C20" s="6">
        <f> (Cesantías × Días × 0.12) / 360</f>
        <v/>
      </c>
    </row>
    <row r="21">
      <c r="A21" s="4" t="inlineStr">
        <is>
          <t>Prima de servicios</t>
        </is>
      </c>
      <c r="B21" s="12">
        <f>(B16*B14)/360</f>
        <v/>
      </c>
      <c r="C21" s="6">
        <f> (Base × Días) / 360</f>
        <v/>
      </c>
    </row>
    <row r="22">
      <c r="A22" s="4" t="inlineStr">
        <is>
          <t>Vacaciones</t>
        </is>
      </c>
      <c r="B22" s="12">
        <f>(B9*B14)/720</f>
        <v/>
      </c>
      <c r="C22" s="6">
        <f> (Salario × Días) / 720</f>
        <v/>
      </c>
    </row>
    <row r="23">
      <c r="A23" s="4" t="n"/>
      <c r="B23" s="4" t="n"/>
      <c r="C23" s="4" t="n"/>
    </row>
    <row r="24">
      <c r="A24" s="13" t="inlineStr">
        <is>
          <t>TOTAL PRESTACIONES SOCIALES</t>
        </is>
      </c>
      <c r="B24" s="14">
        <f>SUM(B19:B22)</f>
        <v/>
      </c>
      <c r="C24" s="4" t="n"/>
    </row>
    <row r="25">
      <c r="A25" s="4" t="n"/>
      <c r="B25" s="4" t="n"/>
      <c r="C25" s="4" t="n"/>
    </row>
    <row r="26">
      <c r="A26" s="7" t="inlineStr">
        <is>
          <t>INDEMNIZACIÓN POR DESPIDO SIN JUSTA CAUSA (OPCIONAL)</t>
        </is>
      </c>
      <c r="B26" s="4" t="n"/>
      <c r="C26" s="4" t="n"/>
    </row>
    <row r="27">
      <c r="A27" s="4" t="inlineStr">
        <is>
          <t>¿Hubo despido sin justa causa?</t>
        </is>
      </c>
      <c r="B27" s="15" t="inlineStr">
        <is>
          <t>No</t>
        </is>
      </c>
      <c r="C27" s="6" t="inlineStr">
        <is>
          <t>← Cambia a "Sí" si aplica</t>
        </is>
      </c>
    </row>
    <row r="28">
      <c r="A28" s="4" t="inlineStr">
        <is>
          <t>Tipo de contrato</t>
        </is>
      </c>
      <c r="B28" s="15" t="inlineStr">
        <is>
          <t>Indefinido</t>
        </is>
      </c>
      <c r="C28" s="6" t="inlineStr">
        <is>
          <t>← "Indefinido" o "Fijo"</t>
        </is>
      </c>
    </row>
    <row r="29">
      <c r="A29" s="4" t="inlineStr">
        <is>
          <t>Meses restantes (solo contrato fijo)</t>
        </is>
      </c>
      <c r="B29" s="15" t="n">
        <v>0</v>
      </c>
      <c r="C29" s="6" t="inlineStr">
        <is>
          <t>← Solo si tipo = Fijo</t>
        </is>
      </c>
    </row>
    <row r="30">
      <c r="A30" s="4" t="inlineStr">
        <is>
          <t>Indemnización calculada</t>
        </is>
      </c>
      <c r="B30" s="11">
        <f>IF(B27&lt;&gt;"Sí",0,IF(B28="Fijo",B9*B29,IF(B14&lt;=360,IF(B9&lt;10*B5,(B9/30)*30,(B9/30)*20),IF(B9&lt;10*B5,(B9/30)*30+(B9/30)*20*((B14-360)/360),(B9/30)*20+(B9/30)*15*((B14-360)/360)))))</f>
        <v/>
      </c>
      <c r="C30" s="4" t="n"/>
    </row>
    <row r="31">
      <c r="A31" s="4" t="n"/>
      <c r="B31" s="4" t="n"/>
      <c r="C31" s="4" t="n"/>
    </row>
    <row r="32" ht="25" customHeight="1">
      <c r="A32" s="16" t="inlineStr">
        <is>
          <t>TOTAL A RECIBIR (Prestaciones + Indemnización)</t>
        </is>
      </c>
      <c r="B32" s="17">
        <f>B24+B30</f>
        <v/>
      </c>
    </row>
    <row r="34">
      <c r="A34" s="18" t="inlineStr">
        <is>
          <t>AVISO IMPORTANTE</t>
        </is>
      </c>
    </row>
    <row r="35" ht="80" customHeight="1">
      <c r="A35" s="19" t="inlineStr">
        <is>
          <t>Esta plantilla es solo una herramienta de referencia basada en las fórmulas estándar del Código Sustantivo del Trabajo y los valores vigentes para 2026.
No constituye asesoría legal. Para casos específicos (salario integral, comisiones variables, fueros, irregularidades), consulta con un abogado laboralista.
Tulex no se hace responsable por decisiones tomadas con base en estos cálculos.
Más información: tulex.ai</t>
        </is>
      </c>
    </row>
    <row r="36"/>
    <row r="37"/>
    <row r="38"/>
    <row r="39"/>
  </sheetData>
  <mergeCells count="8">
    <mergeCell ref="A13:C13"/>
    <mergeCell ref="A1:C1"/>
    <mergeCell ref="A8:C8"/>
    <mergeCell ref="A18:C18"/>
    <mergeCell ref="A35:C39"/>
    <mergeCell ref="A4:C4"/>
    <mergeCell ref="A26:C26"/>
    <mergeCell ref="A2:C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2026-04-07T05:20:26Z</dcterms:created>
  <dcterms:modified xmlns:dcterms="http://purl.org/dc/terms/" xmlns:xsi="http://www.w3.org/2001/XMLSchema-instance" xsi:type="dcterms:W3CDTF">2026-04-07T05:20:26Z</dcterms:modified>
</cp:coreProperties>
</file>